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9600" windowHeight="12240"/>
  </bookViews>
  <sheets>
    <sheet name="п.11 ПП 542 от 11.06.2014г.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_xlnm.Print_Titles" localSheetId="0">'п.11 ПП 542 от 11.06.2014г.'!$A:$B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'п.11 ПП 542 от 11.06.2014г.'!$A$1:$M$13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45621"/>
</workbook>
</file>

<file path=xl/calcChain.xml><?xml version="1.0" encoding="utf-8"?>
<calcChain xmlns="http://schemas.openxmlformats.org/spreadsheetml/2006/main">
  <c r="C6" i="4" l="1"/>
  <c r="G8" i="4" l="1"/>
  <c r="E8" i="4"/>
  <c r="C8" i="4"/>
  <c r="J6" i="4" l="1"/>
  <c r="J8" i="4" l="1"/>
  <c r="I10" i="4" l="1"/>
  <c r="J9" i="4"/>
  <c r="J7" i="4" l="1"/>
  <c r="E10" i="4" l="1"/>
  <c r="G10" i="4"/>
  <c r="C10" i="4"/>
  <c r="J10" i="4" l="1"/>
</calcChain>
</file>

<file path=xl/sharedStrings.xml><?xml version="1.0" encoding="utf-8"?>
<sst xmlns="http://schemas.openxmlformats.org/spreadsheetml/2006/main" count="26" uniqueCount="26">
  <si>
    <t>Дата и номер принятия тарифного решения Регулятором</t>
  </si>
  <si>
    <t>Выпадающие доходы от представления льгот по технологическому присоединению потребителям до 15 кВт, 
тыс. руб. (без НДС)</t>
  </si>
  <si>
    <t>Выпадающие доходы от представления рассрочки по технологическому присоединению потребителям до 150 кВт, тыс. руб. (без НДС)</t>
  </si>
  <si>
    <t>Выпадающие доходы от представления льгот по технологическому присоединению потребителям до 150 кВт в соотв. с ФЗ от 20.04.2014г. №83-ФЗ,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</si>
  <si>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</si>
  <si>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</si>
  <si>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</si>
  <si>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</si>
  <si>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7=3+4+5+6</t>
  </si>
  <si>
    <t>Филиал ПАО "МРСК Юга" - "Волгоградэнерго"</t>
  </si>
  <si>
    <t>Филиал ПАО "МРСК Юга" - "Ростовэнерго"</t>
  </si>
  <si>
    <t>Итого ПАО "МРСК Юга"</t>
  </si>
  <si>
    <t>Приказ Комитета тарифного регулирования Волгоградской области от 23.12.2016г. №51/26</t>
  </si>
  <si>
    <t>Газета "Волгоградская правда" №274-сп от 30.12.2016г.;</t>
  </si>
  <si>
    <t>Информация о расходах ПАО "МРСК Юга",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2017 год</t>
  </si>
  <si>
    <t>Постановление Региональной службы по тарифам Ростовской области от 29.12.2016г. №80/22</t>
  </si>
  <si>
    <t>Портал правовой информации Ростовской области: http://pravo.donland.ru. Номер опубликования: 6145201612310037, дата опубликования: 31.12.2016</t>
  </si>
  <si>
    <t>Приказ Региональной службы по тарифам Республики Калмыкия от 22.12.2016 №99-п/тпэ</t>
  </si>
  <si>
    <t>Газета "Хальмг унн" от 24.12.2016 №240 (17562), а также сайт http://tarif.kalmregion.ru/dokumenty/prikazy-i-protokoly-pravleniya-rst-rk/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</si>
  <si>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</si>
  <si>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* - плановые выпадающие доходы по ТП филиала ПАО "МРСК Юга" - "Астраханьэнерго" на 2017 год не учтены Службой по тарифам Астраханской области в тарифном решении по передаче э/э на 2017 год. В тарифе на передачу э/э на 2017 год учтены лишь фактические выпадающие доходы по ТП за 2015 год в сумме 38,8 млн. руб.</t>
  </si>
  <si>
    <t>Филиал ПАО "МРСК Юга" - "Астраханьэнерго"*</t>
  </si>
  <si>
    <t>Филиал ПАО "МРСК Юга" - "Калмэнерго"**</t>
  </si>
  <si>
    <t>** - плановые выпадающие доходы в части инвестиционной составляющей по ТП филиала ПАО "МРСК Юга" - "Калмэнерго" на 2017 год не учтены РСТ Республики Калмыкия в тарифном решении по передаче э/э на 2017 год. В соответствии с абз.7 п.32 Основ ценообразования, утвержденных постановлением Правительства РФ от 29.12.2011 г. № 1178, выпадающие доходы по ТП в тарифе на передачу э/э на 2017 год учтены в части организационно-техничеких мероприятий в сумме 1008,4 тыс. руб.</t>
  </si>
  <si>
    <t xml:space="preserve">Постановление службы по тарифам Астраханской области от 26.12.2016 №222 
</t>
  </si>
  <si>
    <t>Сборник законов и нормативных правовых актов №53 от 29.12.2016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</si>
</sst>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%"/>
    <numFmt numFmtId="165" formatCode="_-* #,##0.00_р_._-;\-* #,##0.00_р_._-;_-* \-??_р_._-;_-@_-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12" fillId="22" borderId="0">
      <alignment horizontal="left" vertical="top"/>
    </xf>
    <xf numFmtId="0" fontId="13" fillId="23" borderId="0">
      <alignment horizontal="center" vertical="center"/>
    </xf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4" fillId="13" borderId="5" applyNumberFormat="0" applyAlignment="0" applyProtection="0"/>
    <xf numFmtId="0" fontId="15" fillId="23" borderId="6" applyNumberFormat="0" applyAlignment="0" applyProtection="0"/>
    <xf numFmtId="0" fontId="16" fillId="23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8" borderId="0" applyBorder="0">
      <alignment horizontal="right"/>
    </xf>
    <xf numFmtId="0" fontId="22" fillId="0" borderId="10" applyNumberFormat="0" applyFill="0" applyAlignment="0" applyProtection="0"/>
    <xf numFmtId="0" fontId="23" fillId="29" borderId="11" applyNumberFormat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5" fontId="30" fillId="0" borderId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4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7" fillId="6" borderId="2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3" fontId="7" fillId="7" borderId="2" xfId="1" applyNumberFormat="1" applyFont="1" applyFill="1" applyBorder="1" applyAlignment="1">
      <alignment vertical="center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3" fontId="7" fillId="7" borderId="14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35" fillId="0" borderId="0" xfId="110" applyFill="1" applyBorder="1" applyAlignment="1">
      <alignment vertical="center" wrapText="1"/>
    </xf>
    <xf numFmtId="3" fontId="6" fillId="31" borderId="14" xfId="1" applyNumberFormat="1" applyFont="1" applyFill="1" applyBorder="1" applyAlignment="1">
      <alignment horizontal="center" vertical="center"/>
    </xf>
    <xf numFmtId="3" fontId="6" fillId="31" borderId="2" xfId="1" applyNumberFormat="1" applyFont="1" applyFill="1" applyBorder="1" applyAlignment="1">
      <alignment vertical="center" wrapText="1"/>
    </xf>
    <xf numFmtId="0" fontId="6" fillId="31" borderId="2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3" fontId="7" fillId="7" borderId="3" xfId="1" applyNumberFormat="1" applyFont="1" applyFill="1" applyBorder="1" applyAlignment="1">
      <alignment horizontal="center" vertical="center"/>
    </xf>
    <xf numFmtId="3" fontId="7" fillId="7" borderId="4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1" fillId="0" borderId="2" xfId="3" applyBorder="1" applyAlignment="1">
      <alignment horizontal="center" vertical="center" wrapText="1"/>
    </xf>
    <xf numFmtId="3" fontId="6" fillId="31" borderId="3" xfId="1" applyNumberFormat="1" applyFont="1" applyFill="1" applyBorder="1" applyAlignment="1">
      <alignment horizontal="center" vertical="center"/>
    </xf>
    <xf numFmtId="3" fontId="6" fillId="31" borderId="4" xfId="1" applyNumberFormat="1" applyFont="1" applyFill="1" applyBorder="1" applyAlignment="1">
      <alignment horizontal="center" vertical="center"/>
    </xf>
    <xf numFmtId="3" fontId="7" fillId="31" borderId="3" xfId="1" applyNumberFormat="1" applyFont="1" applyFill="1" applyBorder="1" applyAlignment="1">
      <alignment horizontal="center" vertical="center"/>
    </xf>
    <xf numFmtId="3" fontId="7" fillId="31" borderId="4" xfId="1" applyNumberFormat="1" applyFont="1" applyFill="1" applyBorder="1" applyAlignment="1">
      <alignment horizontal="center" vertical="center"/>
    </xf>
    <xf numFmtId="3" fontId="6" fillId="31" borderId="2" xfId="1" applyNumberFormat="1" applyFont="1" applyFill="1" applyBorder="1" applyAlignment="1">
      <alignment horizontal="left" vertical="top" wrapText="1"/>
    </xf>
  </cellXfs>
  <cellStyles count="111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Гиперссылка" xfId="110" builtinId="8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3"/>
  <sheetViews>
    <sheetView tabSelected="1" view="pageBreakPreview" zoomScale="65" zoomScaleNormal="55" zoomScaleSheetLayoutView="65" workbookViewId="0">
      <selection sqref="A1:M3"/>
    </sheetView>
  </sheetViews>
  <sheetFormatPr defaultRowHeight="15.75" x14ac:dyDescent="0.25"/>
  <cols>
    <col min="1" max="1" width="6.42578125" style="6" bestFit="1" customWidth="1"/>
    <col min="2" max="2" width="41.5703125" style="6" customWidth="1"/>
    <col min="3" max="4" width="19.5703125" style="6" customWidth="1"/>
    <col min="5" max="6" width="21.7109375" style="6" customWidth="1"/>
    <col min="7" max="7" width="19" style="6" customWidth="1"/>
    <col min="8" max="8" width="19.85546875" style="6" customWidth="1"/>
    <col min="9" max="9" width="29.140625" style="6" customWidth="1"/>
    <col min="10" max="10" width="20.5703125" style="6" customWidth="1"/>
    <col min="11" max="11" width="20.140625" style="6" customWidth="1"/>
    <col min="12" max="12" width="35.85546875" style="6" customWidth="1"/>
    <col min="13" max="13" width="37.7109375" style="6" customWidth="1"/>
    <col min="14" max="35" width="23.140625" style="6" customWidth="1"/>
    <col min="36" max="36" width="17.140625" style="6" customWidth="1"/>
    <col min="37" max="37" width="12.42578125" style="6" customWidth="1"/>
    <col min="38" max="39" width="13.42578125" style="6" customWidth="1"/>
    <col min="40" max="65" width="15.140625" style="6" customWidth="1"/>
    <col min="66" max="66" width="14.5703125" style="6" customWidth="1"/>
    <col min="67" max="67" width="12" style="6" customWidth="1"/>
    <col min="68" max="68" width="12.7109375" style="6" customWidth="1"/>
    <col min="69" max="69" width="18" style="6" customWidth="1"/>
    <col min="70" max="70" width="16.140625" style="6" customWidth="1"/>
    <col min="71" max="74" width="18.7109375" style="6" customWidth="1"/>
    <col min="75" max="75" width="13.5703125" style="6" customWidth="1"/>
    <col min="76" max="76" width="14.140625" style="6" customWidth="1"/>
    <col min="77" max="77" width="9.140625" style="6" customWidth="1"/>
    <col min="78" max="78" width="21" style="6" customWidth="1"/>
    <col min="79" max="79" width="18.140625" style="6" customWidth="1"/>
    <col min="80" max="83" width="15.85546875" style="6" customWidth="1"/>
    <col min="84" max="84" width="11.42578125" style="6" customWidth="1"/>
    <col min="85" max="85" width="12.85546875" style="6" customWidth="1"/>
    <col min="86" max="86" width="12" style="6" customWidth="1"/>
    <col min="87" max="88" width="15.85546875" style="6" customWidth="1"/>
    <col min="89" max="107" width="12" style="6" customWidth="1"/>
    <col min="108" max="108" width="11.85546875" style="6" customWidth="1"/>
    <col min="109" max="109" width="14.7109375" style="6" customWidth="1"/>
    <col min="110" max="110" width="9.140625" style="6" customWidth="1"/>
    <col min="111" max="111" width="12.85546875" style="6" customWidth="1"/>
    <col min="112" max="112" width="14.28515625" style="6" customWidth="1"/>
    <col min="113" max="113" width="9.140625" style="6" customWidth="1"/>
    <col min="114" max="121" width="17.28515625" style="6" customWidth="1"/>
    <col min="122" max="127" width="16.140625" style="6" customWidth="1"/>
    <col min="128" max="128" width="16.28515625" style="6" customWidth="1"/>
    <col min="129" max="129" width="20.5703125" style="6" customWidth="1"/>
    <col min="130" max="130" width="20.28515625" style="6" customWidth="1"/>
    <col min="131" max="132" width="13.140625" style="6" customWidth="1"/>
    <col min="133" max="134" width="14.42578125" style="6" customWidth="1"/>
    <col min="135" max="138" width="13.42578125" style="6" customWidth="1"/>
    <col min="139" max="140" width="14.85546875" style="6" customWidth="1"/>
    <col min="141" max="142" width="12.5703125" style="6" customWidth="1"/>
    <col min="143" max="144" width="9.140625" style="6"/>
    <col min="145" max="146" width="13.5703125" style="6" customWidth="1"/>
    <col min="147" max="147" width="13.85546875" style="6" customWidth="1"/>
    <col min="148" max="148" width="9.85546875" style="6" bestFit="1" customWidth="1"/>
    <col min="149" max="149" width="10.5703125" style="6" customWidth="1"/>
    <col min="150" max="150" width="14.7109375" style="6" customWidth="1"/>
    <col min="151" max="151" width="13.42578125" style="6" customWidth="1"/>
    <col min="152" max="152" width="9.140625" style="6"/>
    <col min="153" max="153" width="16.7109375" style="6" customWidth="1"/>
    <col min="154" max="154" width="13.42578125" style="6" customWidth="1"/>
    <col min="155" max="155" width="9.140625" style="6"/>
    <col min="156" max="159" width="13" style="6" customWidth="1"/>
    <col min="160" max="160" width="13.28515625" style="6" customWidth="1"/>
    <col min="161" max="161" width="14.7109375" style="6" customWidth="1"/>
    <col min="162" max="162" width="13.42578125" style="6" customWidth="1"/>
    <col min="163" max="163" width="9.140625" style="6"/>
    <col min="164" max="164" width="19.140625" style="6" customWidth="1"/>
    <col min="165" max="165" width="14.85546875" style="6" customWidth="1"/>
    <col min="166" max="167" width="19.140625" style="6" customWidth="1"/>
    <col min="168" max="16384" width="9.140625" style="6"/>
  </cols>
  <sheetData>
    <row r="1" spans="1:157" s="1" customFormat="1" ht="38.25" customHeight="1" x14ac:dyDescent="0.2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CV1" s="2"/>
      <c r="CW1" s="2"/>
      <c r="CX1" s="2"/>
      <c r="CY1" s="2"/>
      <c r="CZ1" s="2"/>
      <c r="DA1" s="2"/>
      <c r="DB1" s="2"/>
    </row>
    <row r="2" spans="1:157" s="2" customFormat="1" ht="36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157" s="5" customFormat="1" ht="29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CU3" s="4"/>
    </row>
    <row r="4" spans="1:157" s="8" customFormat="1" ht="140.25" customHeight="1" x14ac:dyDescent="0.25">
      <c r="A4" s="16" t="s">
        <v>7</v>
      </c>
      <c r="B4" s="13" t="s">
        <v>6</v>
      </c>
      <c r="C4" s="33" t="s">
        <v>1</v>
      </c>
      <c r="D4" s="34"/>
      <c r="E4" s="33" t="s">
        <v>2</v>
      </c>
      <c r="F4" s="34"/>
      <c r="G4" s="33" t="s">
        <v>3</v>
      </c>
      <c r="H4" s="34"/>
      <c r="I4" s="13" t="s">
        <v>19</v>
      </c>
      <c r="J4" s="33" t="s">
        <v>4</v>
      </c>
      <c r="K4" s="34"/>
      <c r="L4" s="15" t="s">
        <v>0</v>
      </c>
      <c r="M4" s="7" t="s">
        <v>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</row>
    <row r="5" spans="1:157" s="8" customFormat="1" ht="16.5" x14ac:dyDescent="0.25">
      <c r="A5" s="16">
        <v>1</v>
      </c>
      <c r="B5" s="13">
        <v>2</v>
      </c>
      <c r="C5" s="31">
        <v>3</v>
      </c>
      <c r="D5" s="32"/>
      <c r="E5" s="31">
        <v>4</v>
      </c>
      <c r="F5" s="32"/>
      <c r="G5" s="31">
        <v>5</v>
      </c>
      <c r="H5" s="32"/>
      <c r="I5" s="17">
        <v>6</v>
      </c>
      <c r="J5" s="31" t="s">
        <v>8</v>
      </c>
      <c r="K5" s="32"/>
      <c r="L5" s="7">
        <v>8</v>
      </c>
      <c r="M5" s="7">
        <v>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157" ht="66" x14ac:dyDescent="0.25">
      <c r="A6" s="9">
        <v>1</v>
      </c>
      <c r="B6" s="19" t="s">
        <v>21</v>
      </c>
      <c r="C6" s="35">
        <f>38583.64+300928.58</f>
        <v>339512.22000000003</v>
      </c>
      <c r="D6" s="36"/>
      <c r="E6" s="35">
        <v>0</v>
      </c>
      <c r="F6" s="36"/>
      <c r="G6" s="35">
        <v>22136.55</v>
      </c>
      <c r="H6" s="36"/>
      <c r="I6" s="22">
        <v>0</v>
      </c>
      <c r="J6" s="37">
        <f>C6+E6+G6+I6</f>
        <v>361648.77</v>
      </c>
      <c r="K6" s="38"/>
      <c r="L6" s="23" t="s">
        <v>24</v>
      </c>
      <c r="M6" s="39" t="s">
        <v>25</v>
      </c>
    </row>
    <row r="7" spans="1:157" ht="93.75" customHeight="1" x14ac:dyDescent="0.25">
      <c r="A7" s="9">
        <v>2</v>
      </c>
      <c r="B7" s="10" t="s">
        <v>9</v>
      </c>
      <c r="C7" s="35">
        <v>127729.53200000001</v>
      </c>
      <c r="D7" s="36"/>
      <c r="E7" s="35">
        <v>0.69</v>
      </c>
      <c r="F7" s="36"/>
      <c r="G7" s="35">
        <v>18805.93</v>
      </c>
      <c r="H7" s="36"/>
      <c r="I7" s="22">
        <v>117.13</v>
      </c>
      <c r="J7" s="37">
        <f>C7+E7+G7+I7</f>
        <v>146653.28200000001</v>
      </c>
      <c r="K7" s="38"/>
      <c r="L7" s="23" t="s">
        <v>12</v>
      </c>
      <c r="M7" s="23" t="s">
        <v>13</v>
      </c>
    </row>
    <row r="8" spans="1:157" ht="110.25" customHeight="1" x14ac:dyDescent="0.25">
      <c r="A8" s="9">
        <v>3</v>
      </c>
      <c r="B8" s="10" t="s">
        <v>22</v>
      </c>
      <c r="C8" s="35">
        <f>(988270.52+4971448.84)/1000</f>
        <v>5959.7193599999991</v>
      </c>
      <c r="D8" s="36"/>
      <c r="E8" s="35">
        <f>20098.22/1000</f>
        <v>20.098220000000001</v>
      </c>
      <c r="F8" s="36"/>
      <c r="G8" s="35">
        <f>(5014935.33)/1000</f>
        <v>5014.9353300000002</v>
      </c>
      <c r="H8" s="36"/>
      <c r="I8" s="22"/>
      <c r="J8" s="37">
        <f>C8+E8+G8+I8</f>
        <v>10994.752909999999</v>
      </c>
      <c r="K8" s="38"/>
      <c r="L8" s="23" t="s">
        <v>17</v>
      </c>
      <c r="M8" s="24" t="s">
        <v>18</v>
      </c>
      <c r="N8" s="20"/>
    </row>
    <row r="9" spans="1:157" ht="141.75" customHeight="1" x14ac:dyDescent="0.25">
      <c r="A9" s="9">
        <v>4</v>
      </c>
      <c r="B9" s="10" t="s">
        <v>10</v>
      </c>
      <c r="C9" s="35">
        <v>34529</v>
      </c>
      <c r="D9" s="36"/>
      <c r="E9" s="35">
        <v>228</v>
      </c>
      <c r="F9" s="36"/>
      <c r="G9" s="35"/>
      <c r="H9" s="36"/>
      <c r="I9" s="22"/>
      <c r="J9" s="37">
        <f>C9+E9+G9+I9</f>
        <v>34757</v>
      </c>
      <c r="K9" s="38"/>
      <c r="L9" s="23" t="s">
        <v>15</v>
      </c>
      <c r="M9" s="24" t="s">
        <v>16</v>
      </c>
      <c r="N9" s="21"/>
    </row>
    <row r="10" spans="1:157" ht="24" customHeight="1" x14ac:dyDescent="0.25">
      <c r="A10" s="11"/>
      <c r="B10" s="12" t="s">
        <v>11</v>
      </c>
      <c r="C10" s="28">
        <f>SUM(C6:D9)</f>
        <v>507730.47136000003</v>
      </c>
      <c r="D10" s="29"/>
      <c r="E10" s="28">
        <f t="shared" ref="E10" si="0">SUM(E6:F9)</f>
        <v>248.78822</v>
      </c>
      <c r="F10" s="29"/>
      <c r="G10" s="28">
        <f t="shared" ref="G10" si="1">SUM(G6:H9)</f>
        <v>45957.415329999996</v>
      </c>
      <c r="H10" s="29"/>
      <c r="I10" s="18">
        <f>SUM(I6:I9)</f>
        <v>117.13</v>
      </c>
      <c r="J10" s="28">
        <f t="shared" ref="J10" si="2">SUM(J6:K9)</f>
        <v>554053.80490999995</v>
      </c>
      <c r="K10" s="29"/>
      <c r="L10" s="14"/>
      <c r="M10" s="14"/>
    </row>
    <row r="11" spans="1:157" ht="15.75" customHeight="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57" ht="37.5" customHeight="1" x14ac:dyDescent="0.25">
      <c r="A12" s="25" t="s">
        <v>20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57" ht="46.5" customHeight="1" x14ac:dyDescent="0.25">
      <c r="A13" s="25" t="s">
        <v>23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</sheetData>
  <mergeCells count="32">
    <mergeCell ref="A13:M13"/>
    <mergeCell ref="J6:K6"/>
    <mergeCell ref="C9:D9"/>
    <mergeCell ref="E9:F9"/>
    <mergeCell ref="G9:H9"/>
    <mergeCell ref="J9:K9"/>
    <mergeCell ref="C6:D6"/>
    <mergeCell ref="E6:F6"/>
    <mergeCell ref="G6:H6"/>
    <mergeCell ref="J7:K7"/>
    <mergeCell ref="C8:D8"/>
    <mergeCell ref="E8:F8"/>
    <mergeCell ref="G8:H8"/>
    <mergeCell ref="J8:K8"/>
    <mergeCell ref="C7:D7"/>
    <mergeCell ref="E7:F7"/>
    <mergeCell ref="G7:H7"/>
    <mergeCell ref="A1:M3"/>
    <mergeCell ref="C5:D5"/>
    <mergeCell ref="E5:F5"/>
    <mergeCell ref="G5:H5"/>
    <mergeCell ref="J5:K5"/>
    <mergeCell ref="C4:D4"/>
    <mergeCell ref="E4:F4"/>
    <mergeCell ref="G4:H4"/>
    <mergeCell ref="J4:K4"/>
    <mergeCell ref="A12:M12"/>
    <mergeCell ref="A11:M11"/>
    <mergeCell ref="C10:D10"/>
    <mergeCell ref="E10:F10"/>
    <mergeCell ref="G10:H10"/>
    <mergeCell ref="J10:K10"/>
  </mergeCells>
  <printOptions horizontalCentered="1"/>
  <pageMargins left="3.937007874015748E-2" right="0.19685039370078741" top="0.19685039370078741" bottom="3.937007874015748E-2" header="0.35433070866141736" footer="0"/>
  <pageSetup paperSize="9" scale="4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п.11 ПП 542 от 11.06.2014г.</vt:lpstr>
      <vt:lpstr>'п.11 ПП 542 от 11.06.2014г.'!Заголовки_для_печати</vt:lpstr>
      <vt:lpstr>'п.11 ПП 542 от 11.06.2014г.'!Область_печати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2017-01-11T11:33:43Z</dcterms:modified>
</cp:coreProperties>
</file>